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Latvijas Darba deveju konfederacija\DATI\SAM851\2017.06.27 viena vieniba\"/>
    </mc:Choice>
  </mc:AlternateContent>
  <bookViews>
    <workbookView minimized="1" xWindow="0" yWindow="0" windowWidth="23040" windowHeight="10092" activeTab="1"/>
  </bookViews>
  <sheets>
    <sheet name="DVB  2 pielikums UZNEMUMAM PAR" sheetId="1" r:id="rId1"/>
    <sheet name="DVB  2 pielikums UZNEMUMAM" sheetId="2" r:id="rId2"/>
  </sheets>
  <externalReferences>
    <externalReference r:id="rId3"/>
    <externalReference r:id="rId4"/>
    <externalReference r:id="rId5"/>
    <externalReference r:id="rId6"/>
  </externalReferences>
  <definedNames>
    <definedName name="Dalībnieka_dzimums">[1]List!$D$6:$D$7</definedName>
    <definedName name="galas_lig">'[2]drop down'!$I$1:$I$3</definedName>
    <definedName name="iepirk_veids">'[3]drop down'!$E$1:$E$19</definedName>
    <definedName name="iesniegts">'[3]drop down'!$C$1:$C$2</definedName>
    <definedName name="Izglītība">[1]List!$D$3:$F$3</definedName>
    <definedName name="lig_statuss">'[3]drop down'!$G$1:$G$4</definedName>
    <definedName name="lig_veids">'[3]drop down'!$F$1:$F$4</definedName>
    <definedName name="lig_veids2">'[3]drop down'!$H$1:$H$3</definedName>
    <definedName name="MP">'[3]drop down'!$A$1:$A$2</definedName>
    <definedName name="regioni">[4]Sheet1!$A$3:$A$5</definedName>
    <definedName name="Vecums">[1]List!$B$3:$B$102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2" l="1"/>
  <c r="AF3" i="2" l="1"/>
  <c r="AF1" i="2"/>
  <c r="M13" i="2" l="1"/>
  <c r="AK21" i="2" l="1"/>
  <c r="AL21" i="2" s="1"/>
  <c r="AL20" i="2"/>
  <c r="AK20" i="2"/>
  <c r="AK19" i="2"/>
  <c r="AL19" i="2" s="1"/>
  <c r="AK18" i="2"/>
  <c r="AL18" i="2" s="1"/>
  <c r="AK17" i="2"/>
  <c r="AL17" i="2" s="1"/>
  <c r="AL16" i="2"/>
  <c r="AK16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X12" i="2"/>
  <c r="AK21" i="1"/>
  <c r="AL21" i="1" s="1"/>
  <c r="AL20" i="1"/>
  <c r="AK20" i="1"/>
  <c r="AK19" i="1"/>
  <c r="AL19" i="1" s="1"/>
  <c r="AL18" i="1"/>
  <c r="AK18" i="1"/>
  <c r="AK17" i="1"/>
  <c r="AL17" i="1" s="1"/>
  <c r="AL16" i="1"/>
  <c r="AL22" i="1" s="1"/>
  <c r="AK16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X12" i="1"/>
  <c r="AL22" i="2" l="1"/>
</calcChain>
</file>

<file path=xl/comments1.xml><?xml version="1.0" encoding="utf-8"?>
<comments xmlns="http://schemas.openxmlformats.org/spreadsheetml/2006/main">
  <authors>
    <author>Andrejs</author>
  </authors>
  <commentList>
    <comment ref="AF2" authorId="0" shapeId="0">
      <text>
        <r>
          <rPr>
            <b/>
            <sz val="9"/>
            <color indexed="81"/>
            <rFont val="Tahoma"/>
            <family val="2"/>
          </rPr>
          <t xml:space="preserve">LDDK: 
</t>
        </r>
        <r>
          <rPr>
            <sz val="9"/>
            <color indexed="81"/>
            <rFont val="Tahoma"/>
            <family val="2"/>
          </rPr>
          <t xml:space="preserve">Norāda ar LDDK noslēgtā līguma numuru un datumu
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LDDK: </t>
        </r>
        <r>
          <rPr>
            <sz val="9"/>
            <color indexed="81"/>
            <rFont val="Tahoma"/>
            <family val="2"/>
          </rPr>
          <t>Aizpildiet zaļās ailes lai iegūt attiecīgā mēneša datumus, sestdienas un svētdienas iezīmējas dzeltenas</t>
        </r>
        <r>
          <rPr>
            <b/>
            <sz val="9"/>
            <color indexed="81"/>
            <rFont val="Tahoma"/>
            <family val="2"/>
          </rPr>
          <t>. (jaunam mēnesim, mēnesi ieteicams nomainīt pēc datu (stundu) dzēšanas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LDDK:</t>
        </r>
        <r>
          <rPr>
            <sz val="9"/>
            <color indexed="81"/>
            <rFont val="Tahoma"/>
            <family val="2"/>
          </rPr>
          <t xml:space="preserve"> Atkarībā no datora uzstādījumiem mēnesis var nebūt attēlots latviski
</t>
        </r>
      </text>
    </comment>
    <comment ref="AI16" authorId="0" shapeId="0">
      <text>
        <r>
          <rPr>
            <b/>
            <sz val="9"/>
            <color indexed="81"/>
            <rFont val="Tahoma"/>
            <family val="2"/>
          </rPr>
          <t>LDDK:</t>
        </r>
        <r>
          <rPr>
            <sz val="9"/>
            <color indexed="81"/>
            <rFont val="Tahoma"/>
            <family val="2"/>
          </rPr>
          <t xml:space="preserve">
Ja mēnesī 30 dienas, bet iepriekšejā 31 pārliecinieties vai pārkopējot ši kolona tiešām ir tukša?</t>
        </r>
      </text>
    </comment>
  </commentList>
</comments>
</file>

<file path=xl/sharedStrings.xml><?xml version="1.0" encoding="utf-8"?>
<sst xmlns="http://schemas.openxmlformats.org/spreadsheetml/2006/main" count="72" uniqueCount="47">
  <si>
    <t>2.pielikums pie</t>
  </si>
  <si>
    <t>Stundu uzskaites veidlapa un atbalsta finansējuma aprēķins projektā 8.5.1.0/16/I/001 
Profesionālo izglītības iestāžu audzēkņu dalība darba vidē balstītās mācībās un mācību praksēs uzņēmumos</t>
  </si>
  <si>
    <t>Projekta partneris: 
kurš īstenojis DVB:</t>
  </si>
  <si>
    <t>SIA "Jaukās apmācības"</t>
  </si>
  <si>
    <t>reģ.nr</t>
  </si>
  <si>
    <t>Dati par audzēkni</t>
  </si>
  <si>
    <t>Stundas/Datums</t>
  </si>
  <si>
    <t>Pabeigtas apmācības</t>
  </si>
  <si>
    <t>Finansējums uzņēmumam EUR</t>
  </si>
  <si>
    <t>Gads</t>
  </si>
  <si>
    <t>Mēnesis</t>
  </si>
  <si>
    <t>Nr</t>
  </si>
  <si>
    <t>Vārds</t>
  </si>
  <si>
    <t>Uzvārds</t>
  </si>
  <si>
    <t>Personas kods</t>
  </si>
  <si>
    <t>Stundas kopā</t>
  </si>
  <si>
    <t>Finansējums
 Kopā</t>
  </si>
  <si>
    <t>Merija</t>
  </si>
  <si>
    <t>Čaklā</t>
  </si>
  <si>
    <t>130295-12564</t>
  </si>
  <si>
    <t>Jā</t>
  </si>
  <si>
    <t xml:space="preserve">Pēteris </t>
  </si>
  <si>
    <t>Briedis</t>
  </si>
  <si>
    <t>121292-12365</t>
  </si>
  <si>
    <t>Kārlis</t>
  </si>
  <si>
    <t>Mieriņš</t>
  </si>
  <si>
    <t>111189-22222</t>
  </si>
  <si>
    <t>Nē</t>
  </si>
  <si>
    <t>Raitis</t>
  </si>
  <si>
    <t>Darītājs</t>
  </si>
  <si>
    <t>221088-12655</t>
  </si>
  <si>
    <t>Zanda</t>
  </si>
  <si>
    <t>Pakalne</t>
  </si>
  <si>
    <t>150291-11526</t>
  </si>
  <si>
    <t>KOPĀ PROJEKTA PARTNERIM:</t>
  </si>
  <si>
    <t>Darbaudzinātājs uzņēmumā:</t>
  </si>
  <si>
    <t>Mareks Kolks - servisa darbu vadītājs</t>
  </si>
  <si>
    <t xml:space="preserve">Projekta partneris, kas iesniedza datus: </t>
  </si>
  <si>
    <t>Kalnozolu tehnikums</t>
  </si>
  <si>
    <t>Atbildīgā persona, kontakt informācija:</t>
  </si>
  <si>
    <t>Maija Zālīte, 28457874, maija@kalnozolutehnikums.lv</t>
  </si>
  <si>
    <t>Apliecinām, ka iesniedzot atskaiti par DVB pēdējo mēnesi mūsu rīcībā, ir uzskaitīto audzēkņu indivuduālais plāns, mācību līgums, nodarbību uzskaites žurnāls, izglītojamā zināšanu, profesionālo zināšanu un prasmju novērtējums (ja attiecas).</t>
  </si>
  <si>
    <t>Direktore, M.Apse</t>
  </si>
  <si>
    <t>Datums</t>
  </si>
  <si>
    <t>Amats, paraksts, atšifrējums</t>
  </si>
  <si>
    <t>2017. gada 10. jūlija līgumam</t>
  </si>
  <si>
    <t>nr: SAM 8.5.1./6-12.1.3./240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</si>
</sst>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ddd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2" xfId="0" applyBorder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4" fillId="0" borderId="4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4" borderId="12" xfId="0" applyNumberFormat="1" applyFont="1" applyFill="1" applyBorder="1" applyAlignment="1">
      <alignment horizontal="center" textRotation="90" wrapText="1"/>
    </xf>
    <xf numFmtId="14" fontId="6" fillId="2" borderId="2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5" fontId="6" fillId="4" borderId="12" xfId="0" applyNumberFormat="1" applyFont="1" applyFill="1" applyBorder="1" applyAlignment="1">
      <alignment horizont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4" borderId="12" xfId="0" applyNumberFormat="1" applyFont="1" applyFill="1" applyBorder="1" applyAlignment="1">
      <alignment horizontal="center" textRotation="90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7" fillId="0" borderId="0" xfId="0" applyFont="1"/>
    <xf numFmtId="0" fontId="7" fillId="2" borderId="13" xfId="0" applyFont="1" applyFill="1" applyBorder="1"/>
    <xf numFmtId="0" fontId="7" fillId="2" borderId="14" xfId="0" applyFont="1" applyFill="1" applyBorder="1"/>
    <xf numFmtId="2" fontId="8" fillId="2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6" fillId="0" borderId="2" xfId="0" applyFont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b/>
        <i val="0"/>
        <strike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ont>
        <b/>
        <i val="0"/>
        <strike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355512</xdr:colOff>
      <xdr:row>0</xdr:row>
      <xdr:rowOff>7620</xdr:rowOff>
    </xdr:from>
    <xdr:to>
      <xdr:col>27</xdr:col>
      <xdr:colOff>100513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BF01FF-2AEA-4708-B7C5-F8C2C8766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372" y="7620"/>
          <a:ext cx="4797061" cy="723900"/>
        </a:xfrm>
        <a:prstGeom prst="rect">
          <a:avLst/>
        </a:prstGeom>
      </xdr:spPr>
    </xdr:pic>
    <xdr:clientData/>
  </xdr:twoCellAnchor>
  <xdr:oneCellAnchor>
    <xdr:from>
      <xdr:col>1</xdr:col>
      <xdr:colOff>510240</xdr:colOff>
      <xdr:row>0</xdr:row>
      <xdr:rowOff>0</xdr:rowOff>
    </xdr:from>
    <xdr:ext cx="781111" cy="271178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0E6A147-CE7B-41BE-94FC-87AF8418DF7E}"/>
            </a:ext>
          </a:extLst>
        </xdr:cNvPr>
        <xdr:cNvSpPr/>
      </xdr:nvSpPr>
      <xdr:spPr>
        <a:xfrm rot="18635036">
          <a:off x="-196017" y="965337"/>
          <a:ext cx="271178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lv-LV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PARAUGS</a:t>
          </a:r>
          <a:endParaRPr lang="en-US" sz="4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33</xdr:col>
      <xdr:colOff>89647</xdr:colOff>
      <xdr:row>25</xdr:row>
      <xdr:rowOff>0</xdr:rowOff>
    </xdr:from>
    <xdr:to>
      <xdr:col>37</xdr:col>
      <xdr:colOff>134471</xdr:colOff>
      <xdr:row>27</xdr:row>
      <xdr:rowOff>63510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6A5AA8B7-8074-415A-BCDB-C994B6EF34A5}"/>
            </a:ext>
          </a:extLst>
        </xdr:cNvPr>
        <xdr:cNvSpPr/>
      </xdr:nvSpPr>
      <xdr:spPr>
        <a:xfrm>
          <a:off x="8121127" y="5905500"/>
          <a:ext cx="1187824" cy="436890"/>
        </a:xfrm>
        <a:custGeom>
          <a:avLst/>
          <a:gdLst>
            <a:gd name="connsiteX0" fmla="*/ 0 w 1192306"/>
            <a:gd name="connsiteY0" fmla="*/ 340658 h 431063"/>
            <a:gd name="connsiteX1" fmla="*/ 44824 w 1192306"/>
            <a:gd name="connsiteY1" fmla="*/ 313764 h 431063"/>
            <a:gd name="connsiteX2" fmla="*/ 80683 w 1192306"/>
            <a:gd name="connsiteY2" fmla="*/ 295835 h 431063"/>
            <a:gd name="connsiteX3" fmla="*/ 98612 w 1192306"/>
            <a:gd name="connsiteY3" fmla="*/ 277905 h 431063"/>
            <a:gd name="connsiteX4" fmla="*/ 125506 w 1192306"/>
            <a:gd name="connsiteY4" fmla="*/ 259976 h 431063"/>
            <a:gd name="connsiteX5" fmla="*/ 179295 w 1192306"/>
            <a:gd name="connsiteY5" fmla="*/ 215152 h 431063"/>
            <a:gd name="connsiteX6" fmla="*/ 224118 w 1192306"/>
            <a:gd name="connsiteY6" fmla="*/ 161364 h 431063"/>
            <a:gd name="connsiteX7" fmla="*/ 277906 w 1192306"/>
            <a:gd name="connsiteY7" fmla="*/ 125505 h 431063"/>
            <a:gd name="connsiteX8" fmla="*/ 331695 w 1192306"/>
            <a:gd name="connsiteY8" fmla="*/ 80682 h 431063"/>
            <a:gd name="connsiteX9" fmla="*/ 358589 w 1192306"/>
            <a:gd name="connsiteY9" fmla="*/ 71717 h 431063"/>
            <a:gd name="connsiteX10" fmla="*/ 421342 w 1192306"/>
            <a:gd name="connsiteY10" fmla="*/ 26894 h 431063"/>
            <a:gd name="connsiteX11" fmla="*/ 457200 w 1192306"/>
            <a:gd name="connsiteY11" fmla="*/ 0 h 431063"/>
            <a:gd name="connsiteX12" fmla="*/ 376518 w 1192306"/>
            <a:gd name="connsiteY12" fmla="*/ 116541 h 431063"/>
            <a:gd name="connsiteX13" fmla="*/ 349624 w 1192306"/>
            <a:gd name="connsiteY13" fmla="*/ 161364 h 431063"/>
            <a:gd name="connsiteX14" fmla="*/ 277906 w 1192306"/>
            <a:gd name="connsiteY14" fmla="*/ 215152 h 431063"/>
            <a:gd name="connsiteX15" fmla="*/ 224118 w 1192306"/>
            <a:gd name="connsiteY15" fmla="*/ 259976 h 431063"/>
            <a:gd name="connsiteX16" fmla="*/ 170330 w 1192306"/>
            <a:gd name="connsiteY16" fmla="*/ 313764 h 431063"/>
            <a:gd name="connsiteX17" fmla="*/ 143436 w 1192306"/>
            <a:gd name="connsiteY17" fmla="*/ 340658 h 431063"/>
            <a:gd name="connsiteX18" fmla="*/ 116542 w 1192306"/>
            <a:gd name="connsiteY18" fmla="*/ 349623 h 431063"/>
            <a:gd name="connsiteX19" fmla="*/ 98612 w 1192306"/>
            <a:gd name="connsiteY19" fmla="*/ 376517 h 431063"/>
            <a:gd name="connsiteX20" fmla="*/ 80683 w 1192306"/>
            <a:gd name="connsiteY20" fmla="*/ 430305 h 431063"/>
            <a:gd name="connsiteX21" fmla="*/ 125506 w 1192306"/>
            <a:gd name="connsiteY21" fmla="*/ 412376 h 431063"/>
            <a:gd name="connsiteX22" fmla="*/ 161365 w 1192306"/>
            <a:gd name="connsiteY22" fmla="*/ 394447 h 431063"/>
            <a:gd name="connsiteX23" fmla="*/ 215153 w 1192306"/>
            <a:gd name="connsiteY23" fmla="*/ 376517 h 431063"/>
            <a:gd name="connsiteX24" fmla="*/ 358589 w 1192306"/>
            <a:gd name="connsiteY24" fmla="*/ 313764 h 431063"/>
            <a:gd name="connsiteX25" fmla="*/ 385483 w 1192306"/>
            <a:gd name="connsiteY25" fmla="*/ 268941 h 431063"/>
            <a:gd name="connsiteX26" fmla="*/ 412377 w 1192306"/>
            <a:gd name="connsiteY26" fmla="*/ 251011 h 431063"/>
            <a:gd name="connsiteX27" fmla="*/ 466165 w 1192306"/>
            <a:gd name="connsiteY27" fmla="*/ 206188 h 431063"/>
            <a:gd name="connsiteX28" fmla="*/ 484095 w 1192306"/>
            <a:gd name="connsiteY28" fmla="*/ 188258 h 431063"/>
            <a:gd name="connsiteX29" fmla="*/ 510989 w 1192306"/>
            <a:gd name="connsiteY29" fmla="*/ 170329 h 431063"/>
            <a:gd name="connsiteX30" fmla="*/ 528918 w 1192306"/>
            <a:gd name="connsiteY30" fmla="*/ 143435 h 431063"/>
            <a:gd name="connsiteX31" fmla="*/ 502024 w 1192306"/>
            <a:gd name="connsiteY31" fmla="*/ 197223 h 431063"/>
            <a:gd name="connsiteX32" fmla="*/ 367553 w 1192306"/>
            <a:gd name="connsiteY32" fmla="*/ 322729 h 431063"/>
            <a:gd name="connsiteX33" fmla="*/ 295836 w 1192306"/>
            <a:gd name="connsiteY33" fmla="*/ 358588 h 431063"/>
            <a:gd name="connsiteX34" fmla="*/ 251012 w 1192306"/>
            <a:gd name="connsiteY34" fmla="*/ 394447 h 431063"/>
            <a:gd name="connsiteX35" fmla="*/ 681318 w 1192306"/>
            <a:gd name="connsiteY35" fmla="*/ 152400 h 431063"/>
            <a:gd name="connsiteX36" fmla="*/ 528918 w 1192306"/>
            <a:gd name="connsiteY36" fmla="*/ 412376 h 431063"/>
            <a:gd name="connsiteX37" fmla="*/ 502024 w 1192306"/>
            <a:gd name="connsiteY37" fmla="*/ 421341 h 431063"/>
            <a:gd name="connsiteX38" fmla="*/ 510989 w 1192306"/>
            <a:gd name="connsiteY38" fmla="*/ 367552 h 431063"/>
            <a:gd name="connsiteX39" fmla="*/ 636495 w 1192306"/>
            <a:gd name="connsiteY39" fmla="*/ 197223 h 431063"/>
            <a:gd name="connsiteX40" fmla="*/ 672353 w 1192306"/>
            <a:gd name="connsiteY40" fmla="*/ 179294 h 431063"/>
            <a:gd name="connsiteX41" fmla="*/ 645459 w 1192306"/>
            <a:gd name="connsiteY41" fmla="*/ 188258 h 431063"/>
            <a:gd name="connsiteX42" fmla="*/ 582706 w 1192306"/>
            <a:gd name="connsiteY42" fmla="*/ 242047 h 431063"/>
            <a:gd name="connsiteX43" fmla="*/ 618565 w 1192306"/>
            <a:gd name="connsiteY43" fmla="*/ 206188 h 431063"/>
            <a:gd name="connsiteX44" fmla="*/ 735106 w 1192306"/>
            <a:gd name="connsiteY44" fmla="*/ 161364 h 431063"/>
            <a:gd name="connsiteX45" fmla="*/ 717177 w 1192306"/>
            <a:gd name="connsiteY45" fmla="*/ 197223 h 431063"/>
            <a:gd name="connsiteX46" fmla="*/ 573742 w 1192306"/>
            <a:gd name="connsiteY46" fmla="*/ 242047 h 431063"/>
            <a:gd name="connsiteX47" fmla="*/ 493059 w 1192306"/>
            <a:gd name="connsiteY47" fmla="*/ 233082 h 431063"/>
            <a:gd name="connsiteX48" fmla="*/ 519953 w 1192306"/>
            <a:gd name="connsiteY48" fmla="*/ 224117 h 431063"/>
            <a:gd name="connsiteX49" fmla="*/ 627530 w 1192306"/>
            <a:gd name="connsiteY49" fmla="*/ 215152 h 431063"/>
            <a:gd name="connsiteX50" fmla="*/ 932330 w 1192306"/>
            <a:gd name="connsiteY50" fmla="*/ 206188 h 431063"/>
            <a:gd name="connsiteX51" fmla="*/ 582706 w 1192306"/>
            <a:gd name="connsiteY51" fmla="*/ 161364 h 431063"/>
            <a:gd name="connsiteX52" fmla="*/ 44824 w 1192306"/>
            <a:gd name="connsiteY52" fmla="*/ 143435 h 431063"/>
            <a:gd name="connsiteX53" fmla="*/ 1192306 w 1192306"/>
            <a:gd name="connsiteY53" fmla="*/ 161364 h 4310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1192306" h="431063">
              <a:moveTo>
                <a:pt x="0" y="340658"/>
              </a:moveTo>
              <a:cubicBezTo>
                <a:pt x="14941" y="331693"/>
                <a:pt x="29592" y="322226"/>
                <a:pt x="44824" y="313764"/>
              </a:cubicBezTo>
              <a:cubicBezTo>
                <a:pt x="56506" y="307274"/>
                <a:pt x="69564" y="303248"/>
                <a:pt x="80683" y="295835"/>
              </a:cubicBezTo>
              <a:cubicBezTo>
                <a:pt x="87716" y="291147"/>
                <a:pt x="92012" y="283185"/>
                <a:pt x="98612" y="277905"/>
              </a:cubicBezTo>
              <a:cubicBezTo>
                <a:pt x="107025" y="271174"/>
                <a:pt x="117229" y="266873"/>
                <a:pt x="125506" y="259976"/>
              </a:cubicBezTo>
              <a:cubicBezTo>
                <a:pt x="194534" y="202453"/>
                <a:pt x="112518" y="259670"/>
                <a:pt x="179295" y="215152"/>
              </a:cubicBezTo>
              <a:cubicBezTo>
                <a:pt x="195232" y="191246"/>
                <a:pt x="200224" y="179948"/>
                <a:pt x="224118" y="161364"/>
              </a:cubicBezTo>
              <a:cubicBezTo>
                <a:pt x="241127" y="148134"/>
                <a:pt x="262669" y="140742"/>
                <a:pt x="277906" y="125505"/>
              </a:cubicBezTo>
              <a:cubicBezTo>
                <a:pt x="297735" y="105676"/>
                <a:pt x="306730" y="93164"/>
                <a:pt x="331695" y="80682"/>
              </a:cubicBezTo>
              <a:cubicBezTo>
                <a:pt x="340147" y="76456"/>
                <a:pt x="349624" y="74705"/>
                <a:pt x="358589" y="71717"/>
              </a:cubicBezTo>
              <a:cubicBezTo>
                <a:pt x="475823" y="-16208"/>
                <a:pt x="329552" y="92459"/>
                <a:pt x="421342" y="26894"/>
              </a:cubicBezTo>
              <a:cubicBezTo>
                <a:pt x="433500" y="18210"/>
                <a:pt x="445247" y="8965"/>
                <a:pt x="457200" y="0"/>
              </a:cubicBezTo>
              <a:cubicBezTo>
                <a:pt x="434171" y="115151"/>
                <a:pt x="475506" y="-48439"/>
                <a:pt x="376518" y="116541"/>
              </a:cubicBezTo>
              <a:cubicBezTo>
                <a:pt x="367553" y="131482"/>
                <a:pt x="361945" y="149043"/>
                <a:pt x="349624" y="161364"/>
              </a:cubicBezTo>
              <a:cubicBezTo>
                <a:pt x="328494" y="182494"/>
                <a:pt x="299035" y="194021"/>
                <a:pt x="277906" y="215152"/>
              </a:cubicBezTo>
              <a:cubicBezTo>
                <a:pt x="213268" y="279794"/>
                <a:pt x="330633" y="164112"/>
                <a:pt x="224118" y="259976"/>
              </a:cubicBezTo>
              <a:cubicBezTo>
                <a:pt x="205271" y="276938"/>
                <a:pt x="188259" y="295835"/>
                <a:pt x="170330" y="313764"/>
              </a:cubicBezTo>
              <a:cubicBezTo>
                <a:pt x="161365" y="322729"/>
                <a:pt x="155463" y="336649"/>
                <a:pt x="143436" y="340658"/>
              </a:cubicBezTo>
              <a:lnTo>
                <a:pt x="116542" y="349623"/>
              </a:lnTo>
              <a:cubicBezTo>
                <a:pt x="110565" y="358588"/>
                <a:pt x="102988" y="366671"/>
                <a:pt x="98612" y="376517"/>
              </a:cubicBezTo>
              <a:cubicBezTo>
                <a:pt x="90936" y="393787"/>
                <a:pt x="63136" y="437324"/>
                <a:pt x="80683" y="430305"/>
              </a:cubicBezTo>
              <a:cubicBezTo>
                <a:pt x="95624" y="424329"/>
                <a:pt x="110801" y="418911"/>
                <a:pt x="125506" y="412376"/>
              </a:cubicBezTo>
              <a:cubicBezTo>
                <a:pt x="137718" y="406949"/>
                <a:pt x="148957" y="399410"/>
                <a:pt x="161365" y="394447"/>
              </a:cubicBezTo>
              <a:cubicBezTo>
                <a:pt x="178912" y="387428"/>
                <a:pt x="197661" y="383673"/>
                <a:pt x="215153" y="376517"/>
              </a:cubicBezTo>
              <a:cubicBezTo>
                <a:pt x="263455" y="356757"/>
                <a:pt x="310777" y="334682"/>
                <a:pt x="358589" y="313764"/>
              </a:cubicBezTo>
              <a:cubicBezTo>
                <a:pt x="367554" y="298823"/>
                <a:pt x="374144" y="282170"/>
                <a:pt x="385483" y="268941"/>
              </a:cubicBezTo>
              <a:cubicBezTo>
                <a:pt x="392495" y="260761"/>
                <a:pt x="403872" y="257626"/>
                <a:pt x="412377" y="251011"/>
              </a:cubicBezTo>
              <a:cubicBezTo>
                <a:pt x="430799" y="236682"/>
                <a:pt x="448601" y="221557"/>
                <a:pt x="466165" y="206188"/>
              </a:cubicBezTo>
              <a:cubicBezTo>
                <a:pt x="472526" y="200622"/>
                <a:pt x="477495" y="193538"/>
                <a:pt x="484095" y="188258"/>
              </a:cubicBezTo>
              <a:cubicBezTo>
                <a:pt x="492508" y="181527"/>
                <a:pt x="502024" y="176305"/>
                <a:pt x="510989" y="170329"/>
              </a:cubicBezTo>
              <a:cubicBezTo>
                <a:pt x="516965" y="161364"/>
                <a:pt x="532325" y="133214"/>
                <a:pt x="528918" y="143435"/>
              </a:cubicBezTo>
              <a:cubicBezTo>
                <a:pt x="522579" y="162452"/>
                <a:pt x="513878" y="181058"/>
                <a:pt x="502024" y="197223"/>
              </a:cubicBezTo>
              <a:cubicBezTo>
                <a:pt x="460258" y="254176"/>
                <a:pt x="425989" y="287667"/>
                <a:pt x="367553" y="322729"/>
              </a:cubicBezTo>
              <a:cubicBezTo>
                <a:pt x="344634" y="336480"/>
                <a:pt x="318599" y="344580"/>
                <a:pt x="295836" y="358588"/>
              </a:cubicBezTo>
              <a:cubicBezTo>
                <a:pt x="279540" y="368616"/>
                <a:pt x="234347" y="403848"/>
                <a:pt x="251012" y="394447"/>
              </a:cubicBezTo>
              <a:cubicBezTo>
                <a:pt x="690632" y="146455"/>
                <a:pt x="494508" y="199099"/>
                <a:pt x="681318" y="152400"/>
              </a:cubicBezTo>
              <a:cubicBezTo>
                <a:pt x="625240" y="270787"/>
                <a:pt x="614916" y="326378"/>
                <a:pt x="528918" y="412376"/>
              </a:cubicBezTo>
              <a:cubicBezTo>
                <a:pt x="522236" y="419058"/>
                <a:pt x="510989" y="418353"/>
                <a:pt x="502024" y="421341"/>
              </a:cubicBezTo>
              <a:cubicBezTo>
                <a:pt x="505012" y="403411"/>
                <a:pt x="502860" y="383810"/>
                <a:pt x="510989" y="367552"/>
              </a:cubicBezTo>
              <a:cubicBezTo>
                <a:pt x="535372" y="318786"/>
                <a:pt x="585278" y="237059"/>
                <a:pt x="636495" y="197223"/>
              </a:cubicBezTo>
              <a:cubicBezTo>
                <a:pt x="647043" y="189019"/>
                <a:pt x="662904" y="188744"/>
                <a:pt x="672353" y="179294"/>
              </a:cubicBezTo>
              <a:cubicBezTo>
                <a:pt x="679034" y="172612"/>
                <a:pt x="654424" y="185270"/>
                <a:pt x="645459" y="188258"/>
              </a:cubicBezTo>
              <a:cubicBezTo>
                <a:pt x="624541" y="206188"/>
                <a:pt x="605629" y="226764"/>
                <a:pt x="582706" y="242047"/>
              </a:cubicBezTo>
              <a:cubicBezTo>
                <a:pt x="568641" y="251424"/>
                <a:pt x="603625" y="214097"/>
                <a:pt x="618565" y="206188"/>
              </a:cubicBezTo>
              <a:cubicBezTo>
                <a:pt x="655349" y="186714"/>
                <a:pt x="696259" y="176305"/>
                <a:pt x="735106" y="161364"/>
              </a:cubicBezTo>
              <a:cubicBezTo>
                <a:pt x="729130" y="173317"/>
                <a:pt x="726627" y="187773"/>
                <a:pt x="717177" y="197223"/>
              </a:cubicBezTo>
              <a:cubicBezTo>
                <a:pt x="679626" y="234774"/>
                <a:pt x="620622" y="233523"/>
                <a:pt x="573742" y="242047"/>
              </a:cubicBezTo>
              <a:cubicBezTo>
                <a:pt x="546848" y="239059"/>
                <a:pt x="518730" y="241639"/>
                <a:pt x="493059" y="233082"/>
              </a:cubicBezTo>
              <a:cubicBezTo>
                <a:pt x="484094" y="230094"/>
                <a:pt x="510586" y="225366"/>
                <a:pt x="519953" y="224117"/>
              </a:cubicBezTo>
              <a:cubicBezTo>
                <a:pt x="555621" y="219361"/>
                <a:pt x="591581" y="216715"/>
                <a:pt x="627530" y="215152"/>
              </a:cubicBezTo>
              <a:cubicBezTo>
                <a:pt x="729078" y="210737"/>
                <a:pt x="830730" y="209176"/>
                <a:pt x="932330" y="206188"/>
              </a:cubicBezTo>
              <a:cubicBezTo>
                <a:pt x="815789" y="191247"/>
                <a:pt x="699909" y="169651"/>
                <a:pt x="582706" y="161364"/>
              </a:cubicBezTo>
              <a:cubicBezTo>
                <a:pt x="403759" y="148711"/>
                <a:pt x="-134570" y="143435"/>
                <a:pt x="44824" y="143435"/>
              </a:cubicBezTo>
              <a:cubicBezTo>
                <a:pt x="427365" y="143435"/>
                <a:pt x="1192306" y="161364"/>
                <a:pt x="1192306" y="16136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21</xdr:col>
      <xdr:colOff>134472</xdr:colOff>
      <xdr:row>23</xdr:row>
      <xdr:rowOff>17929</xdr:rowOff>
    </xdr:from>
    <xdr:to>
      <xdr:col>33</xdr:col>
      <xdr:colOff>152400</xdr:colOff>
      <xdr:row>26</xdr:row>
      <xdr:rowOff>35858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42631A-5DB8-4CB1-9A6F-DAD752849879}"/>
            </a:ext>
          </a:extLst>
        </xdr:cNvPr>
        <xdr:cNvSpPr txBox="1"/>
      </xdr:nvSpPr>
      <xdr:spPr>
        <a:xfrm rot="1484574">
          <a:off x="6062832" y="5557669"/>
          <a:ext cx="2121048" cy="56656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Katram</a:t>
          </a:r>
          <a:r>
            <a:rPr lang="en-GB" sz="1100" b="1" baseline="0">
              <a:solidFill>
                <a:srgbClr val="FF0000"/>
              </a:solidFill>
            </a:rPr>
            <a:t> jaunam mēnesim nokopēt jaunu lapu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355512</xdr:colOff>
      <xdr:row>0</xdr:row>
      <xdr:rowOff>7620</xdr:rowOff>
    </xdr:from>
    <xdr:to>
      <xdr:col>27</xdr:col>
      <xdr:colOff>145337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F2AEB-E798-46C0-A1E6-EC755E8BC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372" y="7620"/>
          <a:ext cx="480378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x\FVD\Users\fvd-petro\AppData\Local\Microsoft\Windows\Temporary%20Internet%20Files\Content.Outlook\ACBPT68E\FMnotPiel_2_080814_MK%20MP_veidlapa%20_ESFUN_preciz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e8e77da0427b48/DATI/LDDK%202/sams%20851/PIELIKUMI%20FORMAS/Paligs_FS_MP_veidlapa_aizpildisanas_ieteikumi_01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e8e77da0427b48/DATI/LDDK%202/sams%20851/PIELIKUMI%20FORMAS/SAM%20DOKUMENTI%20VEIDLAPAS/Maksajuma%20pieprasijuma_veidlapa_07062016_ES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e8e77da0427b48/DATI/LDDK%202/sams%20851/PIELIKUMI%20FORMAS/NOVA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pār.dati (A 1-2)"/>
      <sheetName val="īstenošana (B 3)"/>
      <sheetName val="publicitāte (B 4)"/>
      <sheetName val="līgumi (B 5-6)"/>
      <sheetName val="rādītāji (ESF) (B 7)"/>
      <sheetName val="rādītāji (ERAF_KF) (B 7) (2)"/>
      <sheetName val="labuma guvēji_ESF mērķgrupas "/>
      <sheetName val="List"/>
      <sheetName val="rēķini (C 8)"/>
      <sheetName val="attiecināmie izd. (C 9)"/>
      <sheetName val="pamatlīdzekļi (C 10)"/>
      <sheetName val="HP (ESF) (D 11)"/>
      <sheetName val="HP (ERAF) (D 11)"/>
      <sheetName val="apliecinājums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  <cell r="D3" t="str">
            <v>Ar pamatskolas izglītību (ISCED 1. līmenis) vai zemākā līmeņa vidējo izglītību (ISCED 2. līmenis)</v>
          </cell>
          <cell r="E3" t="str">
            <v>Ar vidējo izglītību (ISCED 3. līmenis) vai pēcvidējo izglītību (ISCED 4. līmenis),</v>
          </cell>
          <cell r="F3" t="str">
            <v>Ar augstāko izglītību (ISCED 5. līmenis līdz 8. līmenis)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  <cell r="D6" t="str">
            <v>sieviete</v>
          </cell>
        </row>
        <row r="7">
          <cell r="B7">
            <v>5</v>
          </cell>
          <cell r="D7" t="str">
            <v>vīrietis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</row>
        <row r="90">
          <cell r="B90">
            <v>88</v>
          </cell>
        </row>
        <row r="91">
          <cell r="B91">
            <v>89</v>
          </cell>
        </row>
        <row r="92">
          <cell r="B92">
            <v>90</v>
          </cell>
        </row>
        <row r="93">
          <cell r="B93">
            <v>91</v>
          </cell>
        </row>
        <row r="94">
          <cell r="B94">
            <v>92</v>
          </cell>
        </row>
        <row r="95">
          <cell r="B95">
            <v>93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</row>
        <row r="99">
          <cell r="B99">
            <v>97</v>
          </cell>
        </row>
        <row r="100">
          <cell r="B100">
            <v>98</v>
          </cell>
        </row>
        <row r="101">
          <cell r="B101">
            <v>99</v>
          </cell>
        </row>
        <row r="102">
          <cell r="B102">
            <v>100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pār.dati (A 1-2)"/>
      <sheetName val="īstenošana (B 3.1.)"/>
      <sheetName val="īstenošana (B 3.2.)"/>
      <sheetName val="publicitāte (B 4)"/>
      <sheetName val="līgumi (B 5.1.)"/>
      <sheetName val="līgumi (B 5.2.)"/>
      <sheetName val="līgumi (B 6)"/>
      <sheetName val="rādītāji (ESF) (B 7.1.)"/>
      <sheetName val="rādītāji (ESF) (B 7.2.)"/>
      <sheetName val="rādītāji (ERAF_KF) (B 7.3.)"/>
      <sheetName val="rādītāji (ERAF_KF) (B 7.4.)"/>
      <sheetName val="mērķi (B 7.5.)"/>
      <sheetName val="ERAF_KF galasaņēmēji (B 7.6.)"/>
      <sheetName val="rēķini (C 8.1.)"/>
      <sheetName val="rēķini (C 8.2.-8.4.)"/>
      <sheetName val="attiecināmie izd. (C 9)"/>
      <sheetName val="pamatlīdzekļi (C 10)"/>
      <sheetName val="HP (ESF) (D 11)"/>
      <sheetName val="HP (ERAF) (D 11)"/>
      <sheetName val="dalībnieku saraksts (E 12) "/>
      <sheetName val="apliecinājums (13)"/>
      <sheetName val="drop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starpposma</v>
          </cell>
          <cell r="I1" t="str">
            <v>procesā</v>
          </cell>
        </row>
        <row r="2">
          <cell r="I2" t="str">
            <v>izpildīts</v>
          </cell>
        </row>
        <row r="3">
          <cell r="I3" t="str">
            <v>lauzts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pār.dati (A 1-2)"/>
      <sheetName val="īstenošana (B 3.1.)"/>
      <sheetName val="īstenošana (B 3.2.)"/>
      <sheetName val="publicitāte (B 4)"/>
      <sheetName val="līgumi (B 5.1.)"/>
      <sheetName val="līgumi (B 5.2.)"/>
      <sheetName val="līgumi (B 6)"/>
      <sheetName val="rādītāji (ESF) (B 7.1.)"/>
      <sheetName val="rādītāji (ESF) (B 7.2.)"/>
      <sheetName val="mērķi (B 7.5.)"/>
      <sheetName val="rēķini (C 8.1.)"/>
      <sheetName val="rēķini (C 8.2.-8.4.)"/>
      <sheetName val="attiecināmie izd. (C 9)"/>
      <sheetName val="pamatlīdzekļi (C 10)"/>
      <sheetName val="HP (ESF) (D 11)"/>
      <sheetName val="dalībnieku saraksts (E 12) "/>
      <sheetName val="apliecinājums (13)"/>
      <sheetName val="drop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starpposma</v>
          </cell>
          <cell r="C1" t="str">
            <v>jā</v>
          </cell>
          <cell r="E1" t="str">
            <v>Atklāts konkurss</v>
          </cell>
          <cell r="F1" t="str">
            <v>pakalpojuma</v>
          </cell>
          <cell r="G1" t="str">
            <v>plānots</v>
          </cell>
          <cell r="H1" t="str">
            <v>procesā</v>
          </cell>
        </row>
        <row r="2">
          <cell r="A2" t="str">
            <v>noslēguma</v>
          </cell>
          <cell r="C2">
            <v>0</v>
          </cell>
          <cell r="E2" t="str">
            <v>Atklāts konkurss (SPSIL)</v>
          </cell>
          <cell r="F2" t="str">
            <v>piegādes</v>
          </cell>
          <cell r="G2" t="str">
            <v>procesā</v>
          </cell>
          <cell r="H2" t="str">
            <v>izpildīts</v>
          </cell>
        </row>
        <row r="3">
          <cell r="E3" t="str">
            <v>B daļas iepirkums (PIL)</v>
          </cell>
          <cell r="F3" t="str">
            <v>būvdarbu</v>
          </cell>
          <cell r="G3" t="str">
            <v>izpildīts</v>
          </cell>
          <cell r="H3" t="str">
            <v>lauzts</v>
          </cell>
        </row>
        <row r="4">
          <cell r="E4" t="str">
            <v>B daļas iepirkums (SPSIL)</v>
          </cell>
          <cell r="F4" t="str">
            <v>patapinājuma</v>
          </cell>
          <cell r="G4" t="str">
            <v>lauzts</v>
          </cell>
        </row>
        <row r="5">
          <cell r="E5" t="str">
            <v>EIS iepirkums</v>
          </cell>
        </row>
        <row r="6">
          <cell r="E6" t="str">
            <v>Iepirkums nepiemērojot līguma slēgšanas tiesību piešķiršanas kārtību</v>
          </cell>
        </row>
        <row r="7">
          <cell r="E7" t="str">
            <v>Iepirkums piemērojot līguma slēgšanas tiesību piešķiršanas kārtību</v>
          </cell>
        </row>
        <row r="8">
          <cell r="E8" t="str">
            <v>Iepirkums, kuram nepiemēro regulētās iepirkuma procedūras (PIL 8.2 pants / 8.1 pants)</v>
          </cell>
        </row>
        <row r="9">
          <cell r="E9" t="str">
            <v>Konkursa dialogs (PIL)</v>
          </cell>
        </row>
        <row r="10">
          <cell r="E10" t="str">
            <v>Metu konkurss (PIL)</v>
          </cell>
        </row>
        <row r="11">
          <cell r="E11" t="str">
            <v>Metu konkurss (SPSIL)</v>
          </cell>
        </row>
        <row r="12">
          <cell r="E12" t="str">
            <v>Sarunu procedūra, iepriekš nepublicējot paziņojumu par Līgumu (PIL)</v>
          </cell>
        </row>
        <row r="13">
          <cell r="E13" t="str">
            <v>Sarunu procedūra, iepriekš publicējot paziņojumu par līgumu (PIL)</v>
          </cell>
        </row>
        <row r="14">
          <cell r="E14" t="str">
            <v>Sarunu procedūra, nepublicējot dalības uzaicinājumu (SPSIL)</v>
          </cell>
        </row>
        <row r="15">
          <cell r="E15" t="str">
            <v>Sarunu procedūra, publicējot dalības uzaicinājumu (SPSIL)</v>
          </cell>
        </row>
        <row r="16">
          <cell r="E16" t="str">
            <v>Slēgts konkurss (PIL)</v>
          </cell>
        </row>
        <row r="17">
          <cell r="E17" t="str">
            <v>Slēgts konkurss (SPSIL)</v>
          </cell>
        </row>
        <row r="18">
          <cell r="E18" t="str">
            <v>Zemsliekšņa iepirkums</v>
          </cell>
        </row>
        <row r="19">
          <cell r="E19" t="str">
            <v>Zemsliekšņa iepirkums (PIL)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6"/>
      <sheetName val="Sheet4"/>
      <sheetName val="Sheet5"/>
      <sheetName val="Novadi"/>
    </sheetNames>
    <sheetDataSet>
      <sheetData sheetId="0">
        <row r="3">
          <cell r="A3" t="str">
            <v>Kurzemes reģions</v>
          </cell>
        </row>
        <row r="4">
          <cell r="A4" t="str">
            <v>Zemgales reģions</v>
          </cell>
        </row>
        <row r="5">
          <cell r="A5" t="str">
            <v>Rīgas reģions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O28"/>
  <sheetViews>
    <sheetView showGridLines="0" showWhiteSpace="0" view="pageLayout" zoomScale="85" zoomScaleNormal="100" zoomScalePageLayoutView="85" workbookViewId="0">
      <selection activeCell="AR12" sqref="AR12"/>
    </sheetView>
  </sheetViews>
  <sheetFormatPr defaultColWidth="8.88671875" defaultRowHeight="14.4" x14ac:dyDescent="0.3"/>
  <cols>
    <col min="1" max="1" width="3.6640625" customWidth="1"/>
    <col min="2" max="2" width="11.5546875" customWidth="1"/>
    <col min="3" max="3" width="11.6640625" customWidth="1"/>
    <col min="4" max="4" width="13.6640625" customWidth="1"/>
    <col min="5" max="8" width="2.44140625" customWidth="1"/>
    <col min="9" max="9" width="3.109375" customWidth="1"/>
    <col min="10" max="35" width="2.44140625" customWidth="1"/>
    <col min="36" max="36" width="3.88671875" customWidth="1"/>
    <col min="37" max="37" width="7.109375" customWidth="1"/>
    <col min="38" max="38" width="8.6640625" customWidth="1"/>
  </cols>
  <sheetData>
    <row r="1" spans="1:41" x14ac:dyDescent="0.3"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0</v>
      </c>
      <c r="AG1" s="1"/>
      <c r="AH1" s="1"/>
      <c r="AI1" s="1"/>
      <c r="AJ1" s="1"/>
      <c r="AL1" s="1"/>
    </row>
    <row r="2" spans="1:41" x14ac:dyDescent="0.3">
      <c r="V2" s="3"/>
      <c r="W2" s="3"/>
      <c r="X2" s="3"/>
      <c r="Y2" s="3"/>
      <c r="Z2" s="3"/>
      <c r="AA2" s="3"/>
      <c r="AB2" s="3"/>
      <c r="AC2" s="3"/>
      <c r="AD2" s="3"/>
      <c r="AE2" s="3"/>
      <c r="AF2" s="4" t="s">
        <v>45</v>
      </c>
      <c r="AG2" s="3"/>
      <c r="AH2" s="3"/>
      <c r="AI2" s="3"/>
      <c r="AL2" s="3"/>
    </row>
    <row r="3" spans="1:41" x14ac:dyDescent="0.3">
      <c r="AF3" s="4" t="s">
        <v>46</v>
      </c>
      <c r="AL3" s="3"/>
      <c r="AM3" s="3"/>
      <c r="AN3" s="3"/>
      <c r="AO3" s="3"/>
    </row>
    <row r="5" spans="1:41" ht="9" customHeight="1" x14ac:dyDescent="0.3"/>
    <row r="6" spans="1:41" ht="37.950000000000003" customHeight="1" x14ac:dyDescent="0.3">
      <c r="B6" s="49" t="s">
        <v>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41" ht="15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1" ht="29.4" customHeight="1" thickBot="1" x14ac:dyDescent="0.35">
      <c r="B8" s="50" t="s">
        <v>2</v>
      </c>
      <c r="C8" s="50"/>
      <c r="D8" s="51" t="s">
        <v>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49" t="s">
        <v>4</v>
      </c>
      <c r="AC8" s="49"/>
      <c r="AD8" s="49"/>
      <c r="AE8" s="51">
        <v>12345678900</v>
      </c>
      <c r="AF8" s="51"/>
      <c r="AG8" s="51"/>
      <c r="AH8" s="51"/>
      <c r="AI8" s="51"/>
      <c r="AJ8" s="51"/>
      <c r="AK8" s="51"/>
      <c r="AL8" s="51"/>
    </row>
    <row r="10" spans="1:41" x14ac:dyDescent="0.3">
      <c r="I10" s="6"/>
    </row>
    <row r="11" spans="1:41" ht="21" customHeight="1" x14ac:dyDescent="0.3">
      <c r="A11" s="7"/>
      <c r="B11" s="36" t="s">
        <v>5</v>
      </c>
      <c r="C11" s="36"/>
      <c r="D11" s="36"/>
      <c r="E11" s="37" t="s">
        <v>6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40" t="s">
        <v>7</v>
      </c>
      <c r="AK11" s="43" t="s">
        <v>8</v>
      </c>
      <c r="AL11" s="44"/>
    </row>
    <row r="12" spans="1:41" ht="19.8" customHeight="1" x14ac:dyDescent="0.35">
      <c r="A12" s="8"/>
      <c r="B12" s="9"/>
      <c r="C12" s="9"/>
      <c r="D12" s="10"/>
      <c r="E12" s="47" t="s">
        <v>9</v>
      </c>
      <c r="F12" s="48"/>
      <c r="G12" s="48"/>
      <c r="H12" s="48"/>
      <c r="I12" s="48"/>
      <c r="J12" s="57">
        <v>2017</v>
      </c>
      <c r="K12" s="57"/>
      <c r="L12" s="57"/>
      <c r="M12" s="57"/>
      <c r="N12" s="48" t="s">
        <v>10</v>
      </c>
      <c r="O12" s="48"/>
      <c r="P12" s="48"/>
      <c r="Q12" s="48"/>
      <c r="R12" s="57">
        <v>10</v>
      </c>
      <c r="S12" s="57"/>
      <c r="T12" s="57"/>
      <c r="U12" s="57"/>
      <c r="V12" s="57"/>
      <c r="W12" s="11"/>
      <c r="X12" s="48" t="str">
        <f>TEXT(DATE(J12,R12,1),"MMMM")</f>
        <v>October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58"/>
      <c r="AJ12" s="41"/>
      <c r="AK12" s="45"/>
      <c r="AL12" s="46"/>
    </row>
    <row r="13" spans="1:41" ht="101.4" customHeight="1" x14ac:dyDescent="0.3">
      <c r="A13" s="12" t="s">
        <v>11</v>
      </c>
      <c r="B13" s="13" t="s">
        <v>12</v>
      </c>
      <c r="C13" s="13" t="s">
        <v>13</v>
      </c>
      <c r="D13" s="13" t="s">
        <v>14</v>
      </c>
      <c r="E13" s="14">
        <f t="shared" ref="E13:AF13" si="0">DATE($J$12,$R$12,E15)</f>
        <v>43009</v>
      </c>
      <c r="F13" s="14">
        <f t="shared" si="0"/>
        <v>43010</v>
      </c>
      <c r="G13" s="14">
        <f t="shared" si="0"/>
        <v>43011</v>
      </c>
      <c r="H13" s="14">
        <f t="shared" si="0"/>
        <v>43012</v>
      </c>
      <c r="I13" s="14">
        <f t="shared" si="0"/>
        <v>43013</v>
      </c>
      <c r="J13" s="14">
        <f t="shared" si="0"/>
        <v>43014</v>
      </c>
      <c r="K13" s="14">
        <f t="shared" si="0"/>
        <v>43015</v>
      </c>
      <c r="L13" s="14">
        <f t="shared" si="0"/>
        <v>43016</v>
      </c>
      <c r="M13" s="14">
        <f t="shared" si="0"/>
        <v>43017</v>
      </c>
      <c r="N13" s="14">
        <f t="shared" si="0"/>
        <v>43018</v>
      </c>
      <c r="O13" s="14">
        <f t="shared" si="0"/>
        <v>43019</v>
      </c>
      <c r="P13" s="14">
        <f t="shared" si="0"/>
        <v>43020</v>
      </c>
      <c r="Q13" s="14">
        <f t="shared" si="0"/>
        <v>43021</v>
      </c>
      <c r="R13" s="14">
        <f t="shared" si="0"/>
        <v>43022</v>
      </c>
      <c r="S13" s="14">
        <f t="shared" si="0"/>
        <v>43023</v>
      </c>
      <c r="T13" s="14">
        <f t="shared" si="0"/>
        <v>43024</v>
      </c>
      <c r="U13" s="14">
        <f t="shared" si="0"/>
        <v>43025</v>
      </c>
      <c r="V13" s="14">
        <f t="shared" si="0"/>
        <v>43026</v>
      </c>
      <c r="W13" s="14">
        <f t="shared" si="0"/>
        <v>43027</v>
      </c>
      <c r="X13" s="14">
        <f t="shared" si="0"/>
        <v>43028</v>
      </c>
      <c r="Y13" s="14">
        <f t="shared" si="0"/>
        <v>43029</v>
      </c>
      <c r="Z13" s="14">
        <f t="shared" si="0"/>
        <v>43030</v>
      </c>
      <c r="AA13" s="14">
        <f t="shared" si="0"/>
        <v>43031</v>
      </c>
      <c r="AB13" s="14">
        <f t="shared" si="0"/>
        <v>43032</v>
      </c>
      <c r="AC13" s="14">
        <f t="shared" si="0"/>
        <v>43033</v>
      </c>
      <c r="AD13" s="14">
        <f t="shared" si="0"/>
        <v>43034</v>
      </c>
      <c r="AE13" s="14">
        <f t="shared" si="0"/>
        <v>43035</v>
      </c>
      <c r="AF13" s="14">
        <f t="shared" si="0"/>
        <v>43036</v>
      </c>
      <c r="AG13" s="14">
        <f>DATE($J$12,$R$12,AG15)</f>
        <v>43037</v>
      </c>
      <c r="AH13" s="14">
        <f t="shared" ref="AH13:AI13" si="1">DATE($J$12,$R$12,AH15)</f>
        <v>43038</v>
      </c>
      <c r="AI13" s="14">
        <f t="shared" si="1"/>
        <v>43039</v>
      </c>
      <c r="AJ13" s="42"/>
      <c r="AK13" s="15" t="s">
        <v>15</v>
      </c>
      <c r="AL13" s="16" t="s">
        <v>16</v>
      </c>
    </row>
    <row r="14" spans="1:41" ht="61.2" hidden="1" customHeight="1" x14ac:dyDescent="0.3">
      <c r="A14" s="12"/>
      <c r="B14" s="13"/>
      <c r="C14" s="13"/>
      <c r="D14" s="13"/>
      <c r="E14" s="17">
        <f t="shared" ref="E14:AI14" si="2">WEEKDAY(DATE($J$12,$R$12,E15))</f>
        <v>1</v>
      </c>
      <c r="F14" s="17">
        <f t="shared" si="2"/>
        <v>2</v>
      </c>
      <c r="G14" s="17">
        <f t="shared" si="2"/>
        <v>3</v>
      </c>
      <c r="H14" s="17">
        <f t="shared" si="2"/>
        <v>4</v>
      </c>
      <c r="I14" s="17">
        <f t="shared" si="2"/>
        <v>5</v>
      </c>
      <c r="J14" s="17">
        <f t="shared" si="2"/>
        <v>6</v>
      </c>
      <c r="K14" s="17">
        <f t="shared" si="2"/>
        <v>7</v>
      </c>
      <c r="L14" s="17">
        <f t="shared" si="2"/>
        <v>1</v>
      </c>
      <c r="M14" s="17">
        <f t="shared" si="2"/>
        <v>2</v>
      </c>
      <c r="N14" s="17">
        <f t="shared" si="2"/>
        <v>3</v>
      </c>
      <c r="O14" s="17">
        <f t="shared" si="2"/>
        <v>4</v>
      </c>
      <c r="P14" s="17">
        <f t="shared" si="2"/>
        <v>5</v>
      </c>
      <c r="Q14" s="17">
        <f t="shared" si="2"/>
        <v>6</v>
      </c>
      <c r="R14" s="17">
        <f t="shared" si="2"/>
        <v>7</v>
      </c>
      <c r="S14" s="17">
        <f t="shared" si="2"/>
        <v>1</v>
      </c>
      <c r="T14" s="17">
        <f t="shared" si="2"/>
        <v>2</v>
      </c>
      <c r="U14" s="17">
        <f t="shared" si="2"/>
        <v>3</v>
      </c>
      <c r="V14" s="17">
        <f t="shared" si="2"/>
        <v>4</v>
      </c>
      <c r="W14" s="17">
        <f t="shared" si="2"/>
        <v>5</v>
      </c>
      <c r="X14" s="17">
        <f t="shared" si="2"/>
        <v>6</v>
      </c>
      <c r="Y14" s="17">
        <f t="shared" si="2"/>
        <v>7</v>
      </c>
      <c r="Z14" s="17">
        <f t="shared" si="2"/>
        <v>1</v>
      </c>
      <c r="AA14" s="17">
        <f t="shared" si="2"/>
        <v>2</v>
      </c>
      <c r="AB14" s="17">
        <f t="shared" si="2"/>
        <v>3</v>
      </c>
      <c r="AC14" s="17">
        <f t="shared" si="2"/>
        <v>4</v>
      </c>
      <c r="AD14" s="17">
        <f t="shared" si="2"/>
        <v>5</v>
      </c>
      <c r="AE14" s="17">
        <f t="shared" si="2"/>
        <v>6</v>
      </c>
      <c r="AF14" s="17">
        <f t="shared" si="2"/>
        <v>7</v>
      </c>
      <c r="AG14" s="17">
        <f t="shared" si="2"/>
        <v>1</v>
      </c>
      <c r="AH14" s="17">
        <f t="shared" si="2"/>
        <v>2</v>
      </c>
      <c r="AI14" s="17">
        <f t="shared" si="2"/>
        <v>3</v>
      </c>
      <c r="AJ14" s="18"/>
      <c r="AK14" s="15"/>
      <c r="AL14" s="16"/>
    </row>
    <row r="15" spans="1:41" ht="61.2" hidden="1" customHeight="1" x14ac:dyDescent="0.3">
      <c r="A15" s="12"/>
      <c r="B15" s="13"/>
      <c r="C15" s="13"/>
      <c r="D15" s="13"/>
      <c r="E15" s="19">
        <v>1</v>
      </c>
      <c r="F15" s="19">
        <v>2</v>
      </c>
      <c r="G15" s="19">
        <v>3</v>
      </c>
      <c r="H15" s="19">
        <v>4</v>
      </c>
      <c r="I15" s="19">
        <v>5</v>
      </c>
      <c r="J15" s="19">
        <v>6</v>
      </c>
      <c r="K15" s="19">
        <v>7</v>
      </c>
      <c r="L15" s="19">
        <v>8</v>
      </c>
      <c r="M15" s="19">
        <v>9</v>
      </c>
      <c r="N15" s="19">
        <v>10</v>
      </c>
      <c r="O15" s="19">
        <v>11</v>
      </c>
      <c r="P15" s="19">
        <v>12</v>
      </c>
      <c r="Q15" s="19">
        <v>13</v>
      </c>
      <c r="R15" s="19">
        <v>14</v>
      </c>
      <c r="S15" s="19">
        <v>15</v>
      </c>
      <c r="T15" s="19">
        <v>16</v>
      </c>
      <c r="U15" s="19">
        <v>17</v>
      </c>
      <c r="V15" s="19">
        <v>18</v>
      </c>
      <c r="W15" s="19">
        <v>19</v>
      </c>
      <c r="X15" s="19">
        <v>20</v>
      </c>
      <c r="Y15" s="19">
        <v>21</v>
      </c>
      <c r="Z15" s="19">
        <v>22</v>
      </c>
      <c r="AA15" s="19">
        <v>23</v>
      </c>
      <c r="AB15" s="19">
        <v>24</v>
      </c>
      <c r="AC15" s="19">
        <v>25</v>
      </c>
      <c r="AD15" s="19">
        <v>26</v>
      </c>
      <c r="AE15" s="19">
        <v>27</v>
      </c>
      <c r="AF15" s="19">
        <v>28</v>
      </c>
      <c r="AG15" s="19">
        <v>29</v>
      </c>
      <c r="AH15" s="19">
        <v>30</v>
      </c>
      <c r="AI15" s="19">
        <v>31</v>
      </c>
      <c r="AJ15" s="18"/>
      <c r="AK15" s="15"/>
      <c r="AL15" s="16"/>
    </row>
    <row r="16" spans="1:41" x14ac:dyDescent="0.3">
      <c r="A16" s="20">
        <v>1</v>
      </c>
      <c r="B16" s="32" t="s">
        <v>17</v>
      </c>
      <c r="C16" s="32" t="s">
        <v>18</v>
      </c>
      <c r="D16" s="32" t="s">
        <v>19</v>
      </c>
      <c r="E16" s="33"/>
      <c r="F16" s="34">
        <v>7</v>
      </c>
      <c r="G16" s="34">
        <v>7</v>
      </c>
      <c r="H16" s="34">
        <v>7</v>
      </c>
      <c r="I16" s="34">
        <v>7</v>
      </c>
      <c r="J16" s="34">
        <v>7</v>
      </c>
      <c r="K16" s="34"/>
      <c r="L16" s="34"/>
      <c r="M16" s="34">
        <v>7</v>
      </c>
      <c r="N16" s="34">
        <v>7</v>
      </c>
      <c r="O16" s="34">
        <v>7</v>
      </c>
      <c r="P16" s="34">
        <v>7</v>
      </c>
      <c r="Q16" s="34">
        <v>7</v>
      </c>
      <c r="R16" s="34"/>
      <c r="S16" s="34"/>
      <c r="T16" s="34">
        <v>7</v>
      </c>
      <c r="U16" s="34">
        <v>7</v>
      </c>
      <c r="V16" s="34">
        <v>7</v>
      </c>
      <c r="W16" s="34">
        <v>7</v>
      </c>
      <c r="X16" s="34">
        <v>7</v>
      </c>
      <c r="Y16" s="34"/>
      <c r="Z16" s="34"/>
      <c r="AA16" s="34">
        <v>7</v>
      </c>
      <c r="AB16" s="34">
        <v>7</v>
      </c>
      <c r="AC16" s="34">
        <v>7</v>
      </c>
      <c r="AD16" s="34">
        <v>7</v>
      </c>
      <c r="AE16" s="34">
        <v>7</v>
      </c>
      <c r="AF16" s="34"/>
      <c r="AG16" s="34"/>
      <c r="AH16" s="34"/>
      <c r="AI16" s="34"/>
      <c r="AJ16" s="35" t="s">
        <v>20</v>
      </c>
      <c r="AK16" s="25">
        <f>SUM(E16:AI16)</f>
        <v>140</v>
      </c>
      <c r="AL16" s="26">
        <f>AK16*1.22</f>
        <v>170.79999999999998</v>
      </c>
    </row>
    <row r="17" spans="1:38" x14ac:dyDescent="0.3">
      <c r="A17" s="20">
        <v>2</v>
      </c>
      <c r="B17" s="32" t="s">
        <v>21</v>
      </c>
      <c r="C17" s="32" t="s">
        <v>22</v>
      </c>
      <c r="D17" s="32" t="s">
        <v>23</v>
      </c>
      <c r="E17" s="33"/>
      <c r="F17" s="34">
        <v>7</v>
      </c>
      <c r="G17" s="34">
        <v>7</v>
      </c>
      <c r="H17" s="34">
        <v>7</v>
      </c>
      <c r="I17" s="34">
        <v>7</v>
      </c>
      <c r="J17" s="34">
        <v>7</v>
      </c>
      <c r="K17" s="34"/>
      <c r="L17" s="34"/>
      <c r="M17" s="34">
        <v>7</v>
      </c>
      <c r="N17" s="34">
        <v>7</v>
      </c>
      <c r="O17" s="34">
        <v>7</v>
      </c>
      <c r="P17" s="34">
        <v>7</v>
      </c>
      <c r="Q17" s="34">
        <v>7</v>
      </c>
      <c r="R17" s="34"/>
      <c r="S17" s="34"/>
      <c r="T17" s="34">
        <v>7</v>
      </c>
      <c r="U17" s="34">
        <v>7</v>
      </c>
      <c r="V17" s="34">
        <v>7</v>
      </c>
      <c r="W17" s="34">
        <v>7</v>
      </c>
      <c r="X17" s="34">
        <v>7</v>
      </c>
      <c r="Y17" s="34"/>
      <c r="Z17" s="34"/>
      <c r="AA17" s="34">
        <v>7</v>
      </c>
      <c r="AB17" s="34">
        <v>7</v>
      </c>
      <c r="AC17" s="34">
        <v>7</v>
      </c>
      <c r="AD17" s="34">
        <v>7</v>
      </c>
      <c r="AE17" s="34">
        <v>7</v>
      </c>
      <c r="AF17" s="34"/>
      <c r="AG17" s="34"/>
      <c r="AH17" s="34"/>
      <c r="AI17" s="34"/>
      <c r="AJ17" s="35" t="s">
        <v>20</v>
      </c>
      <c r="AK17" s="25">
        <f t="shared" ref="AK17:AK20" si="3">SUM(E17:AI17)</f>
        <v>140</v>
      </c>
      <c r="AL17" s="26">
        <f t="shared" ref="AL17:AL21" si="4">AK17*1.22</f>
        <v>170.79999999999998</v>
      </c>
    </row>
    <row r="18" spans="1:38" x14ac:dyDescent="0.3">
      <c r="A18" s="20">
        <v>3</v>
      </c>
      <c r="B18" s="32" t="s">
        <v>24</v>
      </c>
      <c r="C18" s="32" t="s">
        <v>25</v>
      </c>
      <c r="D18" s="32" t="s">
        <v>26</v>
      </c>
      <c r="E18" s="33"/>
      <c r="F18" s="34">
        <v>7</v>
      </c>
      <c r="G18" s="34">
        <v>7</v>
      </c>
      <c r="H18" s="34">
        <v>7</v>
      </c>
      <c r="I18" s="34">
        <v>7</v>
      </c>
      <c r="J18" s="34">
        <v>7</v>
      </c>
      <c r="K18" s="34"/>
      <c r="L18" s="34"/>
      <c r="M18" s="34">
        <v>7</v>
      </c>
      <c r="N18" s="34">
        <v>7</v>
      </c>
      <c r="O18" s="34">
        <v>7</v>
      </c>
      <c r="P18" s="34">
        <v>7</v>
      </c>
      <c r="Q18" s="34">
        <v>7</v>
      </c>
      <c r="R18" s="34"/>
      <c r="S18" s="34"/>
      <c r="T18" s="34">
        <v>7</v>
      </c>
      <c r="U18" s="34">
        <v>7</v>
      </c>
      <c r="V18" s="34">
        <v>7</v>
      </c>
      <c r="W18" s="34">
        <v>7</v>
      </c>
      <c r="X18" s="34">
        <v>7</v>
      </c>
      <c r="Y18" s="34"/>
      <c r="Z18" s="34"/>
      <c r="AA18" s="34">
        <v>4</v>
      </c>
      <c r="AB18" s="34">
        <v>4</v>
      </c>
      <c r="AC18" s="34"/>
      <c r="AD18" s="34"/>
      <c r="AE18" s="34"/>
      <c r="AF18" s="34"/>
      <c r="AG18" s="34"/>
      <c r="AH18" s="34"/>
      <c r="AI18" s="34"/>
      <c r="AJ18" s="35" t="s">
        <v>27</v>
      </c>
      <c r="AK18" s="25">
        <f t="shared" si="3"/>
        <v>113</v>
      </c>
      <c r="AL18" s="26">
        <f t="shared" si="4"/>
        <v>137.85999999999999</v>
      </c>
    </row>
    <row r="19" spans="1:38" x14ac:dyDescent="0.3">
      <c r="A19" s="20">
        <v>4</v>
      </c>
      <c r="B19" s="32" t="s">
        <v>28</v>
      </c>
      <c r="C19" s="32" t="s">
        <v>29</v>
      </c>
      <c r="D19" s="32" t="s">
        <v>30</v>
      </c>
      <c r="E19" s="33"/>
      <c r="F19" s="34">
        <v>7</v>
      </c>
      <c r="G19" s="34">
        <v>7</v>
      </c>
      <c r="H19" s="34">
        <v>7</v>
      </c>
      <c r="I19" s="34">
        <v>7</v>
      </c>
      <c r="J19" s="34">
        <v>7</v>
      </c>
      <c r="K19" s="34"/>
      <c r="L19" s="34"/>
      <c r="M19" s="34">
        <v>7</v>
      </c>
      <c r="N19" s="34">
        <v>7</v>
      </c>
      <c r="O19" s="34">
        <v>7</v>
      </c>
      <c r="P19" s="34">
        <v>7</v>
      </c>
      <c r="Q19" s="34">
        <v>7</v>
      </c>
      <c r="R19" s="34"/>
      <c r="S19" s="34"/>
      <c r="T19" s="34">
        <v>7</v>
      </c>
      <c r="U19" s="34">
        <v>7</v>
      </c>
      <c r="V19" s="34">
        <v>7</v>
      </c>
      <c r="W19" s="34">
        <v>7</v>
      </c>
      <c r="X19" s="34">
        <v>7</v>
      </c>
      <c r="Y19" s="34"/>
      <c r="Z19" s="34"/>
      <c r="AA19" s="34">
        <v>7</v>
      </c>
      <c r="AB19" s="34">
        <v>7</v>
      </c>
      <c r="AC19" s="34">
        <v>7</v>
      </c>
      <c r="AD19" s="34">
        <v>7</v>
      </c>
      <c r="AE19" s="34">
        <v>7</v>
      </c>
      <c r="AF19" s="34"/>
      <c r="AG19" s="34"/>
      <c r="AH19" s="34"/>
      <c r="AI19" s="34"/>
      <c r="AJ19" s="35" t="s">
        <v>20</v>
      </c>
      <c r="AK19" s="25">
        <f t="shared" si="3"/>
        <v>140</v>
      </c>
      <c r="AL19" s="26">
        <f t="shared" si="4"/>
        <v>170.79999999999998</v>
      </c>
    </row>
    <row r="20" spans="1:38" x14ac:dyDescent="0.3">
      <c r="A20" s="20">
        <v>5</v>
      </c>
      <c r="B20" s="32" t="s">
        <v>31</v>
      </c>
      <c r="C20" s="32" t="s">
        <v>32</v>
      </c>
      <c r="D20" s="32" t="s">
        <v>33</v>
      </c>
      <c r="E20" s="33"/>
      <c r="F20" s="34">
        <v>7</v>
      </c>
      <c r="G20" s="34">
        <v>7</v>
      </c>
      <c r="H20" s="34">
        <v>7</v>
      </c>
      <c r="I20" s="34">
        <v>7</v>
      </c>
      <c r="J20" s="34">
        <v>7</v>
      </c>
      <c r="K20" s="34"/>
      <c r="L20" s="34"/>
      <c r="M20" s="34">
        <v>7</v>
      </c>
      <c r="N20" s="34">
        <v>7</v>
      </c>
      <c r="O20" s="34">
        <v>7</v>
      </c>
      <c r="P20" s="34">
        <v>7</v>
      </c>
      <c r="Q20" s="34">
        <v>7</v>
      </c>
      <c r="R20" s="34"/>
      <c r="S20" s="34"/>
      <c r="T20" s="34">
        <v>7</v>
      </c>
      <c r="U20" s="34">
        <v>7</v>
      </c>
      <c r="V20" s="34">
        <v>7</v>
      </c>
      <c r="W20" s="34">
        <v>7</v>
      </c>
      <c r="X20" s="34">
        <v>7</v>
      </c>
      <c r="Y20" s="34"/>
      <c r="Z20" s="34"/>
      <c r="AA20" s="34">
        <v>7</v>
      </c>
      <c r="AB20" s="34">
        <v>7</v>
      </c>
      <c r="AC20" s="34">
        <v>7</v>
      </c>
      <c r="AD20" s="34">
        <v>7</v>
      </c>
      <c r="AE20" s="34">
        <v>7</v>
      </c>
      <c r="AF20" s="34"/>
      <c r="AG20" s="34"/>
      <c r="AH20" s="34"/>
      <c r="AI20" s="34"/>
      <c r="AJ20" s="35" t="s">
        <v>20</v>
      </c>
      <c r="AK20" s="25">
        <f t="shared" si="3"/>
        <v>140</v>
      </c>
      <c r="AL20" s="26">
        <f t="shared" si="4"/>
        <v>170.79999999999998</v>
      </c>
    </row>
    <row r="21" spans="1:38" ht="15" thickBot="1" x14ac:dyDescent="0.35">
      <c r="A21" s="20">
        <v>6</v>
      </c>
      <c r="B21" s="32"/>
      <c r="C21" s="32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5"/>
      <c r="AK21" s="25">
        <f>COUNTIF(F21:AI21,"x")</f>
        <v>0</v>
      </c>
      <c r="AL21" s="26">
        <f t="shared" si="4"/>
        <v>0</v>
      </c>
    </row>
    <row r="22" spans="1:38" ht="15" thickBot="1" x14ac:dyDescent="0.35">
      <c r="A22" s="27"/>
      <c r="B22" s="28" t="s">
        <v>34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0">
        <f>SUM(AL16:AL21)</f>
        <v>821.05999999999983</v>
      </c>
    </row>
    <row r="23" spans="1:38" x14ac:dyDescent="0.3">
      <c r="B23" t="s">
        <v>35</v>
      </c>
      <c r="E23" s="59" t="s">
        <v>36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x14ac:dyDescent="0.3">
      <c r="B24" t="s">
        <v>37</v>
      </c>
      <c r="E24" s="60" t="s">
        <v>38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x14ac:dyDescent="0.3">
      <c r="B25" t="s">
        <v>39</v>
      </c>
      <c r="E25" s="52" t="s">
        <v>40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7" spans="1:38" ht="15" thickBot="1" x14ac:dyDescent="0.35">
      <c r="B27" s="53" t="s">
        <v>41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54">
        <v>42769</v>
      </c>
      <c r="U27" s="55"/>
      <c r="V27" s="55"/>
      <c r="W27" s="55"/>
      <c r="X27" s="55"/>
      <c r="Y27" s="55"/>
      <c r="Z27" s="56" t="s">
        <v>42</v>
      </c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32.4" customHeight="1" x14ac:dyDescent="0.3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U28" s="31" t="s">
        <v>43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 t="s">
        <v>44</v>
      </c>
      <c r="AH28" s="31"/>
      <c r="AI28" s="31"/>
      <c r="AJ28" s="31"/>
      <c r="AK28" s="31"/>
    </row>
  </sheetData>
  <mergeCells count="20">
    <mergeCell ref="E25:AL25"/>
    <mergeCell ref="B27:R28"/>
    <mergeCell ref="T27:Y27"/>
    <mergeCell ref="Z27:AL27"/>
    <mergeCell ref="J12:M12"/>
    <mergeCell ref="N12:Q12"/>
    <mergeCell ref="R12:V12"/>
    <mergeCell ref="X12:AI12"/>
    <mergeCell ref="E23:AL23"/>
    <mergeCell ref="E24:AL24"/>
    <mergeCell ref="B6:AL6"/>
    <mergeCell ref="B8:C8"/>
    <mergeCell ref="D8:AA8"/>
    <mergeCell ref="AB8:AD8"/>
    <mergeCell ref="AE8:AL8"/>
    <mergeCell ref="B11:D11"/>
    <mergeCell ref="E11:AI11"/>
    <mergeCell ref="AJ11:AJ13"/>
    <mergeCell ref="AK11:AL12"/>
    <mergeCell ref="E12:I12"/>
  </mergeCells>
  <conditionalFormatting sqref="E13:AI21">
    <cfRule type="expression" dxfId="7" priority="4">
      <formula>WEEKDAY(DATE($J$12,$R$12,E$15),2)&gt;5</formula>
    </cfRule>
  </conditionalFormatting>
  <conditionalFormatting sqref="AG13:AG21">
    <cfRule type="expression" dxfId="6" priority="3">
      <formula>MONTH($AG$13)&gt;MONTH($AF$13)</formula>
    </cfRule>
  </conditionalFormatting>
  <conditionalFormatting sqref="AH13:AH21">
    <cfRule type="expression" dxfId="5" priority="2">
      <formula>MONTH($AH$13)&gt;MONTH($AF$13)</formula>
    </cfRule>
  </conditionalFormatting>
  <conditionalFormatting sqref="AI13:AI21">
    <cfRule type="expression" dxfId="4" priority="1">
      <formula>MONTH($AI$13)&gt;MONTH($AF$13)</formula>
    </cfRule>
  </conditionalFormatting>
  <dataValidations count="4">
    <dataValidation type="list" allowBlank="1" showInputMessage="1" showErrorMessage="1" sqref="R12">
      <formula1>"1,2,3,4,5,6,7,8,9,10,11,12,"</formula1>
    </dataValidation>
    <dataValidation type="list" allowBlank="1" showInputMessage="1" showErrorMessage="1" sqref="J12:M12">
      <formula1>"2017,2018,2019,2020,2021,2022,2023"</formula1>
    </dataValidation>
    <dataValidation operator="lessThan" allowBlank="1" showInputMessage="1" showErrorMessage="1" sqref="E16:AI21"/>
    <dataValidation type="list" allowBlank="1" showInputMessage="1" showErrorMessage="1" sqref="AJ16:AJ21">
      <formula1>"Jā,Nē"</formula1>
    </dataValidation>
  </dataValidations>
  <printOptions horizontalCentered="1" verticalCentered="1"/>
  <pageMargins left="3.937007874015748E-2" right="0.19685039370078741" top="0.35433070866141736" bottom="0.19685039370078741" header="0" footer="0"/>
  <pageSetup paperSize="9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O28"/>
  <sheetViews>
    <sheetView showGridLines="0" tabSelected="1" view="pageLayout" zoomScale="85" zoomScaleNormal="100" zoomScalePageLayoutView="85" workbookViewId="0">
      <selection activeCell="U30" sqref="U30"/>
    </sheetView>
  </sheetViews>
  <sheetFormatPr defaultColWidth="8.88671875" defaultRowHeight="14.4" x14ac:dyDescent="0.3"/>
  <cols>
    <col min="1" max="1" width="3.6640625" customWidth="1"/>
    <col min="2" max="2" width="11.5546875" customWidth="1"/>
    <col min="3" max="3" width="11.6640625" customWidth="1"/>
    <col min="4" max="4" width="13.6640625" customWidth="1"/>
    <col min="5" max="8" width="2.44140625" customWidth="1"/>
    <col min="9" max="9" width="2.5546875" customWidth="1"/>
    <col min="10" max="35" width="2.44140625" customWidth="1"/>
    <col min="36" max="36" width="3.88671875" customWidth="1"/>
    <col min="37" max="37" width="7.109375" customWidth="1"/>
    <col min="38" max="38" width="8.6640625" customWidth="1"/>
  </cols>
  <sheetData>
    <row r="1" spans="1:41" x14ac:dyDescent="0.3"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61" t="str">
        <f>'DVB  2 pielikums UZNEMUMAM PAR'!AF1</f>
        <v>2.pielikums pie</v>
      </c>
      <c r="AG1" s="61"/>
      <c r="AH1" s="61"/>
      <c r="AI1" s="61"/>
      <c r="AJ1" s="61"/>
      <c r="AK1" s="61"/>
      <c r="AL1" s="61"/>
    </row>
    <row r="2" spans="1:41" x14ac:dyDescent="0.3">
      <c r="V2" s="3"/>
      <c r="W2" s="3"/>
      <c r="X2" s="3"/>
      <c r="Y2" s="3"/>
      <c r="Z2" s="3"/>
      <c r="AA2" s="3"/>
      <c r="AB2" s="3"/>
      <c r="AC2" s="3"/>
      <c r="AD2" s="3"/>
      <c r="AE2" s="3"/>
      <c r="AF2" s="61" t="str">
        <f>'DVB  2 pielikums UZNEMUMAM PAR'!AF2</f>
        <v>2017. gada 10. jūlija līgumam</v>
      </c>
      <c r="AG2" s="61"/>
      <c r="AH2" s="61"/>
      <c r="AI2" s="61"/>
      <c r="AJ2" s="61"/>
      <c r="AK2" s="61"/>
      <c r="AL2" s="61"/>
    </row>
    <row r="3" spans="1:41" x14ac:dyDescent="0.3">
      <c r="AF3" s="61" t="str">
        <f>'DVB  2 pielikums UZNEMUMAM PAR'!AF3</f>
        <v>nr: SAM 8.5.1./6-12.1.3./240</v>
      </c>
      <c r="AG3" s="61"/>
      <c r="AH3" s="61"/>
      <c r="AI3" s="61"/>
      <c r="AJ3" s="61"/>
      <c r="AK3" s="61"/>
      <c r="AL3" s="61"/>
      <c r="AM3" s="3"/>
      <c r="AN3" s="3"/>
      <c r="AO3" s="3"/>
    </row>
    <row r="5" spans="1:41" ht="9" customHeight="1" x14ac:dyDescent="0.3"/>
    <row r="6" spans="1:41" ht="37.950000000000003" customHeight="1" x14ac:dyDescent="0.3">
      <c r="B6" s="49" t="s">
        <v>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41" ht="15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1" ht="29.4" customHeight="1" thickBot="1" x14ac:dyDescent="0.35">
      <c r="B8" s="50" t="s">
        <v>2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49" t="s">
        <v>4</v>
      </c>
      <c r="AC8" s="49"/>
      <c r="AD8" s="49"/>
      <c r="AE8" s="51"/>
      <c r="AF8" s="51"/>
      <c r="AG8" s="51"/>
      <c r="AH8" s="51"/>
      <c r="AI8" s="51"/>
      <c r="AJ8" s="51"/>
      <c r="AK8" s="51"/>
      <c r="AL8" s="51"/>
    </row>
    <row r="10" spans="1:41" x14ac:dyDescent="0.3">
      <c r="I10" s="6"/>
    </row>
    <row r="11" spans="1:41" ht="21" customHeight="1" x14ac:dyDescent="0.3">
      <c r="A11" s="7"/>
      <c r="B11" s="36" t="s">
        <v>5</v>
      </c>
      <c r="C11" s="36"/>
      <c r="D11" s="36"/>
      <c r="E11" s="37" t="s">
        <v>6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40" t="s">
        <v>7</v>
      </c>
      <c r="AK11" s="43" t="s">
        <v>8</v>
      </c>
      <c r="AL11" s="44"/>
    </row>
    <row r="12" spans="1:41" ht="19.8" customHeight="1" x14ac:dyDescent="0.35">
      <c r="A12" s="8"/>
      <c r="B12" s="9"/>
      <c r="C12" s="9"/>
      <c r="D12" s="10"/>
      <c r="E12" s="47" t="s">
        <v>9</v>
      </c>
      <c r="F12" s="48"/>
      <c r="G12" s="48"/>
      <c r="H12" s="48"/>
      <c r="I12" s="48"/>
      <c r="J12" s="62">
        <v>2017</v>
      </c>
      <c r="K12" s="62"/>
      <c r="L12" s="62"/>
      <c r="M12" s="62"/>
      <c r="N12" s="48" t="s">
        <v>10</v>
      </c>
      <c r="O12" s="48"/>
      <c r="P12" s="48"/>
      <c r="Q12" s="48"/>
      <c r="R12" s="62">
        <v>5</v>
      </c>
      <c r="S12" s="62"/>
      <c r="T12" s="62"/>
      <c r="U12" s="62"/>
      <c r="V12" s="62"/>
      <c r="W12" s="11"/>
      <c r="X12" s="48" t="str">
        <f>TEXT(DATE(J12,R12,1),"MMMM")</f>
        <v>May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58"/>
      <c r="AJ12" s="41"/>
      <c r="AK12" s="45"/>
      <c r="AL12" s="46"/>
    </row>
    <row r="13" spans="1:41" ht="101.4" customHeight="1" x14ac:dyDescent="0.3">
      <c r="A13" s="12" t="s">
        <v>11</v>
      </c>
      <c r="B13" s="13" t="s">
        <v>12</v>
      </c>
      <c r="C13" s="13" t="s">
        <v>13</v>
      </c>
      <c r="D13" s="13" t="s">
        <v>14</v>
      </c>
      <c r="E13" s="14">
        <f t="shared" ref="E13:AF13" si="0">DATE($J$12,$R$12,E15)</f>
        <v>42856</v>
      </c>
      <c r="F13" s="14">
        <f t="shared" si="0"/>
        <v>42857</v>
      </c>
      <c r="G13" s="14">
        <f t="shared" si="0"/>
        <v>42858</v>
      </c>
      <c r="H13" s="14">
        <f t="shared" si="0"/>
        <v>42859</v>
      </c>
      <c r="I13" s="14">
        <f t="shared" si="0"/>
        <v>42860</v>
      </c>
      <c r="J13" s="14">
        <f t="shared" si="0"/>
        <v>42861</v>
      </c>
      <c r="K13" s="14">
        <f t="shared" si="0"/>
        <v>42862</v>
      </c>
      <c r="L13" s="14">
        <f t="shared" si="0"/>
        <v>42863</v>
      </c>
      <c r="M13" s="14">
        <f t="shared" si="0"/>
        <v>42864</v>
      </c>
      <c r="N13" s="14">
        <f t="shared" si="0"/>
        <v>42865</v>
      </c>
      <c r="O13" s="14">
        <f t="shared" si="0"/>
        <v>42866</v>
      </c>
      <c r="P13" s="14">
        <f t="shared" si="0"/>
        <v>42867</v>
      </c>
      <c r="Q13" s="14">
        <f t="shared" si="0"/>
        <v>42868</v>
      </c>
      <c r="R13" s="14">
        <f t="shared" si="0"/>
        <v>42869</v>
      </c>
      <c r="S13" s="14">
        <f t="shared" si="0"/>
        <v>42870</v>
      </c>
      <c r="T13" s="14">
        <f t="shared" si="0"/>
        <v>42871</v>
      </c>
      <c r="U13" s="14">
        <f t="shared" si="0"/>
        <v>42872</v>
      </c>
      <c r="V13" s="14">
        <f t="shared" si="0"/>
        <v>42873</v>
      </c>
      <c r="W13" s="14">
        <f t="shared" si="0"/>
        <v>42874</v>
      </c>
      <c r="X13" s="14">
        <f t="shared" si="0"/>
        <v>42875</v>
      </c>
      <c r="Y13" s="14">
        <f t="shared" si="0"/>
        <v>42876</v>
      </c>
      <c r="Z13" s="14">
        <f t="shared" si="0"/>
        <v>42877</v>
      </c>
      <c r="AA13" s="14">
        <f t="shared" si="0"/>
        <v>42878</v>
      </c>
      <c r="AB13" s="14">
        <f t="shared" si="0"/>
        <v>42879</v>
      </c>
      <c r="AC13" s="14">
        <f t="shared" si="0"/>
        <v>42880</v>
      </c>
      <c r="AD13" s="14">
        <f t="shared" si="0"/>
        <v>42881</v>
      </c>
      <c r="AE13" s="14">
        <f t="shared" si="0"/>
        <v>42882</v>
      </c>
      <c r="AF13" s="14">
        <f t="shared" si="0"/>
        <v>42883</v>
      </c>
      <c r="AG13" s="14">
        <f>DATE($J$12,$R$12,AG15)</f>
        <v>42884</v>
      </c>
      <c r="AH13" s="14">
        <f t="shared" ref="AH13:AI13" si="1">DATE($J$12,$R$12,AH15)</f>
        <v>42885</v>
      </c>
      <c r="AI13" s="14">
        <f t="shared" si="1"/>
        <v>42886</v>
      </c>
      <c r="AJ13" s="42"/>
      <c r="AK13" s="15" t="s">
        <v>15</v>
      </c>
      <c r="AL13" s="16" t="s">
        <v>16</v>
      </c>
    </row>
    <row r="14" spans="1:41" ht="61.2" hidden="1" customHeight="1" x14ac:dyDescent="0.3">
      <c r="A14" s="12"/>
      <c r="B14" s="13"/>
      <c r="C14" s="13"/>
      <c r="D14" s="13"/>
      <c r="E14" s="17">
        <f t="shared" ref="E14:AI14" si="2">WEEKDAY(DATE($J$12,$R$12,E15))</f>
        <v>2</v>
      </c>
      <c r="F14" s="17">
        <f t="shared" si="2"/>
        <v>3</v>
      </c>
      <c r="G14" s="17">
        <f t="shared" si="2"/>
        <v>4</v>
      </c>
      <c r="H14" s="17">
        <f t="shared" si="2"/>
        <v>5</v>
      </c>
      <c r="I14" s="17">
        <f t="shared" si="2"/>
        <v>6</v>
      </c>
      <c r="J14" s="17">
        <f t="shared" si="2"/>
        <v>7</v>
      </c>
      <c r="K14" s="17">
        <f t="shared" si="2"/>
        <v>1</v>
      </c>
      <c r="L14" s="17">
        <f t="shared" si="2"/>
        <v>2</v>
      </c>
      <c r="M14" s="17">
        <f t="shared" si="2"/>
        <v>3</v>
      </c>
      <c r="N14" s="17">
        <f t="shared" si="2"/>
        <v>4</v>
      </c>
      <c r="O14" s="17">
        <f t="shared" si="2"/>
        <v>5</v>
      </c>
      <c r="P14" s="17">
        <f t="shared" si="2"/>
        <v>6</v>
      </c>
      <c r="Q14" s="17">
        <f t="shared" si="2"/>
        <v>7</v>
      </c>
      <c r="R14" s="17">
        <f t="shared" si="2"/>
        <v>1</v>
      </c>
      <c r="S14" s="17">
        <f t="shared" si="2"/>
        <v>2</v>
      </c>
      <c r="T14" s="17">
        <f t="shared" si="2"/>
        <v>3</v>
      </c>
      <c r="U14" s="17">
        <f t="shared" si="2"/>
        <v>4</v>
      </c>
      <c r="V14" s="17">
        <f t="shared" si="2"/>
        <v>5</v>
      </c>
      <c r="W14" s="17">
        <f t="shared" si="2"/>
        <v>6</v>
      </c>
      <c r="X14" s="17">
        <f t="shared" si="2"/>
        <v>7</v>
      </c>
      <c r="Y14" s="17">
        <f t="shared" si="2"/>
        <v>1</v>
      </c>
      <c r="Z14" s="17">
        <f t="shared" si="2"/>
        <v>2</v>
      </c>
      <c r="AA14" s="17">
        <f t="shared" si="2"/>
        <v>3</v>
      </c>
      <c r="AB14" s="17">
        <f t="shared" si="2"/>
        <v>4</v>
      </c>
      <c r="AC14" s="17">
        <f t="shared" si="2"/>
        <v>5</v>
      </c>
      <c r="AD14" s="17">
        <f t="shared" si="2"/>
        <v>6</v>
      </c>
      <c r="AE14" s="17">
        <f t="shared" si="2"/>
        <v>7</v>
      </c>
      <c r="AF14" s="17">
        <f t="shared" si="2"/>
        <v>1</v>
      </c>
      <c r="AG14" s="17">
        <f t="shared" si="2"/>
        <v>2</v>
      </c>
      <c r="AH14" s="17">
        <f t="shared" si="2"/>
        <v>3</v>
      </c>
      <c r="AI14" s="17">
        <f t="shared" si="2"/>
        <v>4</v>
      </c>
      <c r="AJ14" s="18"/>
      <c r="AK14" s="15"/>
      <c r="AL14" s="16"/>
    </row>
    <row r="15" spans="1:41" ht="61.2" hidden="1" customHeight="1" x14ac:dyDescent="0.3">
      <c r="A15" s="12"/>
      <c r="B15" s="13"/>
      <c r="C15" s="13"/>
      <c r="D15" s="13"/>
      <c r="E15" s="19">
        <v>1</v>
      </c>
      <c r="F15" s="19">
        <v>2</v>
      </c>
      <c r="G15" s="19">
        <v>3</v>
      </c>
      <c r="H15" s="19">
        <v>4</v>
      </c>
      <c r="I15" s="19">
        <v>5</v>
      </c>
      <c r="J15" s="19">
        <v>6</v>
      </c>
      <c r="K15" s="19">
        <v>7</v>
      </c>
      <c r="L15" s="19">
        <v>8</v>
      </c>
      <c r="M15" s="19">
        <v>9</v>
      </c>
      <c r="N15" s="19">
        <v>10</v>
      </c>
      <c r="O15" s="19">
        <v>11</v>
      </c>
      <c r="P15" s="19">
        <v>12</v>
      </c>
      <c r="Q15" s="19">
        <v>13</v>
      </c>
      <c r="R15" s="19">
        <v>14</v>
      </c>
      <c r="S15" s="19">
        <v>15</v>
      </c>
      <c r="T15" s="19">
        <v>16</v>
      </c>
      <c r="U15" s="19">
        <v>17</v>
      </c>
      <c r="V15" s="19">
        <v>18</v>
      </c>
      <c r="W15" s="19">
        <v>19</v>
      </c>
      <c r="X15" s="19">
        <v>20</v>
      </c>
      <c r="Y15" s="19">
        <v>21</v>
      </c>
      <c r="Z15" s="19">
        <v>22</v>
      </c>
      <c r="AA15" s="19">
        <v>23</v>
      </c>
      <c r="AB15" s="19">
        <v>24</v>
      </c>
      <c r="AC15" s="19">
        <v>25</v>
      </c>
      <c r="AD15" s="19">
        <v>26</v>
      </c>
      <c r="AE15" s="19">
        <v>27</v>
      </c>
      <c r="AF15" s="19">
        <v>28</v>
      </c>
      <c r="AG15" s="19">
        <v>29</v>
      </c>
      <c r="AH15" s="19">
        <v>30</v>
      </c>
      <c r="AI15" s="19">
        <v>31</v>
      </c>
      <c r="AJ15" s="18"/>
      <c r="AK15" s="15"/>
      <c r="AL15" s="16"/>
    </row>
    <row r="16" spans="1:41" x14ac:dyDescent="0.3">
      <c r="A16" s="20">
        <v>1</v>
      </c>
      <c r="B16" s="21"/>
      <c r="C16" s="21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4"/>
      <c r="AK16" s="25">
        <f>SUM(E16:AI16)</f>
        <v>0</v>
      </c>
      <c r="AL16" s="26">
        <f>AK16*1.22</f>
        <v>0</v>
      </c>
    </row>
    <row r="17" spans="1:38" x14ac:dyDescent="0.3">
      <c r="A17" s="20">
        <v>2</v>
      </c>
      <c r="B17" s="21"/>
      <c r="C17" s="21"/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  <c r="AK17" s="25">
        <f t="shared" ref="AK17:AK21" si="3">SUM(E17:AI17)</f>
        <v>0</v>
      </c>
      <c r="AL17" s="26">
        <f t="shared" ref="AL17:AL21" si="4">AK17*1.22</f>
        <v>0</v>
      </c>
    </row>
    <row r="18" spans="1:38" x14ac:dyDescent="0.3">
      <c r="A18" s="20">
        <v>3</v>
      </c>
      <c r="B18" s="21"/>
      <c r="C18" s="21"/>
      <c r="D18" s="21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4"/>
      <c r="AK18" s="25">
        <f t="shared" si="3"/>
        <v>0</v>
      </c>
      <c r="AL18" s="26">
        <f t="shared" si="4"/>
        <v>0</v>
      </c>
    </row>
    <row r="19" spans="1:38" x14ac:dyDescent="0.3">
      <c r="A19" s="20">
        <v>4</v>
      </c>
      <c r="B19" s="21"/>
      <c r="C19" s="21"/>
      <c r="D19" s="21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  <c r="AK19" s="25">
        <f t="shared" si="3"/>
        <v>0</v>
      </c>
      <c r="AL19" s="26">
        <f t="shared" si="4"/>
        <v>0</v>
      </c>
    </row>
    <row r="20" spans="1:38" x14ac:dyDescent="0.3">
      <c r="A20" s="20">
        <v>5</v>
      </c>
      <c r="B20" s="21"/>
      <c r="C20" s="21"/>
      <c r="D20" s="21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25">
        <f t="shared" si="3"/>
        <v>0</v>
      </c>
      <c r="AL20" s="26">
        <f t="shared" si="4"/>
        <v>0</v>
      </c>
    </row>
    <row r="21" spans="1:38" ht="15" thickBot="1" x14ac:dyDescent="0.35">
      <c r="A21" s="20">
        <v>6</v>
      </c>
      <c r="B21" s="21"/>
      <c r="C21" s="21"/>
      <c r="D21" s="21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  <c r="AK21" s="25">
        <f t="shared" si="3"/>
        <v>0</v>
      </c>
      <c r="AL21" s="26">
        <f t="shared" si="4"/>
        <v>0</v>
      </c>
    </row>
    <row r="22" spans="1:38" ht="15" thickBot="1" x14ac:dyDescent="0.35">
      <c r="A22" s="27"/>
      <c r="B22" s="28" t="s">
        <v>34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0">
        <f>SUM(AL16:AL21)</f>
        <v>0</v>
      </c>
    </row>
    <row r="23" spans="1:38" x14ac:dyDescent="0.3">
      <c r="B23" t="s">
        <v>35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x14ac:dyDescent="0.3">
      <c r="B24" t="s">
        <v>37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x14ac:dyDescent="0.3">
      <c r="B25" t="s">
        <v>39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7" spans="1:38" ht="15" thickBot="1" x14ac:dyDescent="0.35">
      <c r="B27" s="53" t="s">
        <v>41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54"/>
      <c r="U27" s="55"/>
      <c r="V27" s="55"/>
      <c r="W27" s="55"/>
      <c r="X27" s="55"/>
      <c r="Y27" s="55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32.4" customHeight="1" x14ac:dyDescent="0.3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U28" s="31" t="s">
        <v>43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 t="s">
        <v>44</v>
      </c>
      <c r="AH28" s="31"/>
      <c r="AI28" s="31"/>
      <c r="AJ28" s="31"/>
      <c r="AK28" s="31"/>
    </row>
  </sheetData>
  <sheetProtection algorithmName="SHA-512" hashValue="xwbWYKu4K92OVG7s+B6Z/jH5+OFM0qoNjgDaQYx7Yng39Xx4xsfAA3555yB7ZoS5OVHCy7vEOSnzAYtBecJqmw==" saltValue="uGv6WtYk4JfDAOL57dDA4g==" spinCount="100000" sheet="1" objects="1" scenarios="1"/>
  <mergeCells count="23">
    <mergeCell ref="E23:AL23"/>
    <mergeCell ref="E24:AL24"/>
    <mergeCell ref="E25:AL25"/>
    <mergeCell ref="B27:R28"/>
    <mergeCell ref="T27:Y27"/>
    <mergeCell ref="Z27:AL27"/>
    <mergeCell ref="B11:D11"/>
    <mergeCell ref="E11:AI11"/>
    <mergeCell ref="AJ11:AJ13"/>
    <mergeCell ref="AK11:AL12"/>
    <mergeCell ref="E12:I12"/>
    <mergeCell ref="J12:M12"/>
    <mergeCell ref="N12:Q12"/>
    <mergeCell ref="R12:V12"/>
    <mergeCell ref="X12:AI12"/>
    <mergeCell ref="AF1:AL1"/>
    <mergeCell ref="AF2:AL2"/>
    <mergeCell ref="AF3:AL3"/>
    <mergeCell ref="B6:AL6"/>
    <mergeCell ref="B8:C8"/>
    <mergeCell ref="D8:AA8"/>
    <mergeCell ref="AB8:AD8"/>
    <mergeCell ref="AE8:AL8"/>
  </mergeCells>
  <conditionalFormatting sqref="E13:AI21">
    <cfRule type="expression" dxfId="3" priority="4">
      <formula>WEEKDAY(DATE($J$12,$R$12,E$15),2)&gt;5</formula>
    </cfRule>
  </conditionalFormatting>
  <conditionalFormatting sqref="AG13:AG21">
    <cfRule type="expression" dxfId="2" priority="3">
      <formula>MONTH($AG$13)&gt;MONTH($AF$13)</formula>
    </cfRule>
  </conditionalFormatting>
  <conditionalFormatting sqref="AH13:AH21">
    <cfRule type="expression" dxfId="1" priority="2">
      <formula>MONTH($AH$13)&gt;MONTH($AF$13)</formula>
    </cfRule>
  </conditionalFormatting>
  <conditionalFormatting sqref="AI13:AI21">
    <cfRule type="expression" dxfId="0" priority="1">
      <formula>MONTH($AI$13)&gt;MONTH($AF$13)</formula>
    </cfRule>
  </conditionalFormatting>
  <dataValidations disablePrompts="1" count="4">
    <dataValidation type="list" allowBlank="1" showInputMessage="1" showErrorMessage="1" sqref="AJ16:AJ21">
      <formula1>"Jā,Nē"</formula1>
    </dataValidation>
    <dataValidation operator="lessThan" allowBlank="1" showInputMessage="1" showErrorMessage="1" sqref="E16:AI21"/>
    <dataValidation type="list" allowBlank="1" showInputMessage="1" showErrorMessage="1" sqref="J12:M12">
      <formula1>"2017,2018,2019,2020,2021,2022,2023"</formula1>
    </dataValidation>
    <dataValidation type="list" allowBlank="1" showInputMessage="1" showErrorMessage="1" sqref="R12">
      <formula1>"1,2,3,4,5,6,7,8,9,10,11,12,"</formula1>
    </dataValidation>
  </dataValidations>
  <printOptions horizontalCentered="1" verticalCentered="1"/>
  <pageMargins left="3.937007874015748E-2" right="0.19685039370078741" top="0.35433070866141736" bottom="0.19685039370078741" header="0" footer="0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DVB  2 pielikums UZNEMUMAM PAR</vt:lpstr>
      <vt:lpstr>DVB  2 pielikums UZNEMUMAM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Andrejs</cp:lastModifiedBy>
  <cp:lastPrinted>2017-07-13T11:34:22Z</cp:lastPrinted>
  <dcterms:created xsi:type="dcterms:W3CDTF">2017-07-04T08:25:29Z</dcterms:created>
  <dcterms:modified xsi:type="dcterms:W3CDTF">2017-07-13T12:19:50Z</dcterms:modified>
</cp:coreProperties>
</file>